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<sst xmlns="http://schemas.openxmlformats.org/spreadsheetml/2006/main" count="78" uniqueCount="22">
  <si>
    <t>Energie v kondenzátoru - keramika SMD</t>
  </si>
  <si>
    <t>zadaná data</t>
  </si>
  <si>
    <t>http://ds.murata.co.jp/software/simsurfing/en-us/index.html#</t>
  </si>
  <si>
    <t>náboj bez</t>
  </si>
  <si>
    <t>energie bez</t>
  </si>
  <si>
    <t>výsledky</t>
  </si>
  <si>
    <t>jmen. napětí</t>
  </si>
  <si>
    <t>kapacita [μF]</t>
  </si>
  <si>
    <t>pouzdro</t>
  </si>
  <si>
    <t>poklesu C [μC]</t>
  </si>
  <si>
    <t>poklesu C [μJ]</t>
  </si>
  <si>
    <t>přírůstek</t>
  </si>
  <si>
    <t>napětí [%]</t>
  </si>
  <si>
    <t>kapacita [%]</t>
  </si>
  <si>
    <t>náboje</t>
  </si>
  <si>
    <t xml:space="preserve"> energie[μJ]</t>
  </si>
  <si>
    <t>náboj</t>
  </si>
  <si>
    <t>energie</t>
  </si>
  <si>
    <t>celkový  [μC]</t>
  </si>
  <si>
    <t xml:space="preserve"> celková [μJ]</t>
  </si>
  <si>
    <t>celkový  [%]</t>
  </si>
  <si>
    <t xml:space="preserve"> celková [%]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</si>
</sst>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G9" sqref="G9"/>
    </sheetView>
  </sheetViews>
  <sheetFormatPr defaultColWidth="12.57421875" defaultRowHeight="12.75"/>
  <cols>
    <col min="1" max="2" width="11.57421875" style="0" customWidth="1"/>
    <col min="3" max="3" width="11.140625" style="0" customWidth="1"/>
    <col min="4" max="4" width="11.421875" style="0" customWidth="1"/>
    <col min="5" max="5" width="13.140625" style="0" customWidth="1"/>
    <col min="6" max="16384" width="11.57421875" style="0" customWidth="1"/>
  </cols>
  <sheetData>
    <row r="1" spans="1:9" ht="12.75">
      <c r="A1" s="1" t="s">
        <v>0</v>
      </c>
      <c r="H1" s="2" t="s">
        <v>1</v>
      </c>
      <c r="I1" t="s">
        <v>2</v>
      </c>
    </row>
    <row r="2" spans="5:8" ht="12.75">
      <c r="E2" t="s">
        <v>3</v>
      </c>
      <c r="F2" t="s">
        <v>4</v>
      </c>
      <c r="H2" s="3" t="s">
        <v>5</v>
      </c>
    </row>
    <row r="3" spans="1:6" ht="12.75">
      <c r="A3" t="s">
        <v>6</v>
      </c>
      <c r="B3" t="s">
        <v>7</v>
      </c>
      <c r="C3" t="s">
        <v>8</v>
      </c>
      <c r="E3" t="s">
        <v>9</v>
      </c>
      <c r="F3" t="s">
        <v>10</v>
      </c>
    </row>
    <row r="4" spans="1:6" ht="12.75">
      <c r="A4" s="2">
        <v>50</v>
      </c>
      <c r="B4" s="2">
        <v>1</v>
      </c>
      <c r="C4" s="2">
        <v>1210</v>
      </c>
      <c r="E4" s="3">
        <f>A4*B4</f>
        <v>50</v>
      </c>
      <c r="F4" s="3">
        <f>A4^2*B4/2</f>
        <v>1250</v>
      </c>
    </row>
    <row r="7" spans="5:6" ht="12.75">
      <c r="E7" t="s">
        <v>11</v>
      </c>
      <c r="F7" t="s">
        <v>11</v>
      </c>
    </row>
    <row r="8" spans="1:6" ht="12.75">
      <c r="A8" t="s">
        <v>12</v>
      </c>
      <c r="B8" t="s">
        <v>13</v>
      </c>
      <c r="C8" t="s">
        <v>7</v>
      </c>
      <c r="E8" t="s">
        <v>14</v>
      </c>
      <c r="F8" t="s">
        <v>15</v>
      </c>
    </row>
    <row r="9" spans="1:6" ht="12.75">
      <c r="A9">
        <v>0</v>
      </c>
      <c r="B9" s="2">
        <v>100</v>
      </c>
      <c r="C9" s="4">
        <f>$B$4*B9/100</f>
        <v>1</v>
      </c>
      <c r="E9">
        <v>0</v>
      </c>
      <c r="F9">
        <v>0</v>
      </c>
    </row>
    <row r="10" spans="1:6" ht="12.75">
      <c r="A10" s="4">
        <f>A9+10</f>
        <v>10</v>
      </c>
      <c r="B10" s="2">
        <v>100</v>
      </c>
      <c r="C10" s="4">
        <f>$B$4*B10/100</f>
        <v>1</v>
      </c>
      <c r="E10" s="4">
        <f>C10*($A$4*A10/100-$A$4*A9/100)</f>
        <v>5</v>
      </c>
      <c r="F10" s="4">
        <f>C10/2*(($A$4*A10/100)^2-($A$4*A9/100)^2)</f>
        <v>12.5</v>
      </c>
    </row>
    <row r="11" spans="1:6" ht="12.75">
      <c r="A11" s="4">
        <f>A10+10</f>
        <v>20</v>
      </c>
      <c r="B11" s="2">
        <v>98</v>
      </c>
      <c r="C11" s="4">
        <f>$B$4*B11/100</f>
        <v>0.98</v>
      </c>
      <c r="E11" s="4">
        <f>C11*($A$4*A11/100-$A$4*A10/100)</f>
        <v>4.9</v>
      </c>
      <c r="F11" s="4">
        <f>C11/2*(($A$4*A11/100)^2-($A$4*A10/100)^2)</f>
        <v>36.75</v>
      </c>
    </row>
    <row r="12" spans="1:6" ht="12.75">
      <c r="A12" s="4">
        <f>A11+10</f>
        <v>30</v>
      </c>
      <c r="B12" s="2">
        <v>95</v>
      </c>
      <c r="C12" s="4">
        <f>$B$4*B12/100</f>
        <v>0.95</v>
      </c>
      <c r="E12" s="4">
        <f>C12*($A$4*A12/100-$A$4*A11/100)</f>
        <v>4.75</v>
      </c>
      <c r="F12" s="4">
        <f>C12/2*(($A$4*A12/100)^2-($A$4*A11/100)^2)</f>
        <v>59.375</v>
      </c>
    </row>
    <row r="13" spans="1:6" ht="12.75">
      <c r="A13" s="4">
        <f>A12+10</f>
        <v>40</v>
      </c>
      <c r="B13" s="2">
        <v>92</v>
      </c>
      <c r="C13" s="4">
        <f>$B$4*B13/100</f>
        <v>0.92</v>
      </c>
      <c r="E13" s="4">
        <f>C13*($A$4*A13/100-$A$4*A12/100)</f>
        <v>4.6000000000000005</v>
      </c>
      <c r="F13" s="4">
        <f>C13/2*(($A$4*A13/100)^2-($A$4*A12/100)^2)</f>
        <v>80.5</v>
      </c>
    </row>
    <row r="14" spans="1:6" ht="12.75">
      <c r="A14" s="4">
        <f>A13+10</f>
        <v>50</v>
      </c>
      <c r="B14" s="2">
        <v>87</v>
      </c>
      <c r="C14" s="4">
        <f>$B$4*B14/100</f>
        <v>0.87</v>
      </c>
      <c r="E14" s="4">
        <f>C14*($A$4*A14/100-$A$4*A13/100)</f>
        <v>4.35</v>
      </c>
      <c r="F14" s="4">
        <f>C14/2*(($A$4*A14/100)^2-($A$4*A13/100)^2)</f>
        <v>97.875</v>
      </c>
    </row>
    <row r="15" spans="1:6" ht="12.75">
      <c r="A15" s="4">
        <f>A14+10</f>
        <v>60</v>
      </c>
      <c r="B15" s="2">
        <v>80</v>
      </c>
      <c r="C15" s="4">
        <f>$B$4*B15/100</f>
        <v>0.8</v>
      </c>
      <c r="E15" s="4">
        <f>C15*($A$4*A15/100-$A$4*A14/100)</f>
        <v>4</v>
      </c>
      <c r="F15" s="4">
        <f>C15/2*(($A$4*A15/100)^2-($A$4*A14/100)^2)</f>
        <v>110</v>
      </c>
    </row>
    <row r="16" spans="1:6" ht="12.75">
      <c r="A16" s="4">
        <f>A15+10</f>
        <v>70</v>
      </c>
      <c r="B16" s="2">
        <v>72</v>
      </c>
      <c r="C16" s="4">
        <f>$B$4*B16/100</f>
        <v>0.72</v>
      </c>
      <c r="E16" s="4">
        <f>C16*($A$4*A16/100-$A$4*A15/100)</f>
        <v>3.5999999999999996</v>
      </c>
      <c r="F16" s="4">
        <f>C16/2*(($A$4*A16/100)^2-($A$4*A15/100)^2)</f>
        <v>117</v>
      </c>
    </row>
    <row r="17" spans="1:6" ht="12.75">
      <c r="A17" s="4">
        <f>A16+10</f>
        <v>80</v>
      </c>
      <c r="B17" s="2">
        <v>67</v>
      </c>
      <c r="C17" s="4">
        <f>$B$4*B17/100</f>
        <v>0.67</v>
      </c>
      <c r="E17" s="4">
        <f>C17*($A$4*A17/100-$A$4*A16/100)</f>
        <v>3.35</v>
      </c>
      <c r="F17" s="4">
        <f>C17/2*(($A$4*A17/100)^2-($A$4*A16/100)^2)</f>
        <v>125.62500000000001</v>
      </c>
    </row>
    <row r="18" spans="1:6" ht="12.75">
      <c r="A18" s="4">
        <f>A17+10</f>
        <v>90</v>
      </c>
      <c r="B18" s="2">
        <v>60</v>
      </c>
      <c r="C18" s="4">
        <f>$B$4*B18/100</f>
        <v>0.6</v>
      </c>
      <c r="E18" s="4">
        <f>C18*($A$4*A18/100-$A$4*A17/100)</f>
        <v>3</v>
      </c>
      <c r="F18" s="4">
        <f>C18/2*(($A$4*A18/100)^2-($A$4*A17/100)^2)</f>
        <v>127.5</v>
      </c>
    </row>
    <row r="19" spans="1:6" ht="12.75">
      <c r="A19" s="4">
        <f>A18+10</f>
        <v>100</v>
      </c>
      <c r="B19" s="2">
        <v>55</v>
      </c>
      <c r="C19" s="4">
        <f>$B$4*B19/100</f>
        <v>0.55</v>
      </c>
      <c r="E19" s="4">
        <f>C19*($A$4*A19/100-$A$4*A18/100)</f>
        <v>2.75</v>
      </c>
      <c r="F19" s="4">
        <f>C19/2*(($A$4*A19/100)^2-($A$4*A18/100)^2)</f>
        <v>130.625</v>
      </c>
    </row>
    <row r="21" spans="5:6" ht="12.75">
      <c r="E21" t="s">
        <v>16</v>
      </c>
      <c r="F21" t="s">
        <v>17</v>
      </c>
    </row>
    <row r="22" spans="5:6" ht="12.75">
      <c r="E22" t="s">
        <v>18</v>
      </c>
      <c r="F22" t="s">
        <v>19</v>
      </c>
    </row>
    <row r="23" spans="5:6" ht="12.75">
      <c r="E23" s="3">
        <f>SUM(E9:E19)</f>
        <v>40.300000000000004</v>
      </c>
      <c r="F23" s="3">
        <f>SUM(F9:F19)</f>
        <v>897.75</v>
      </c>
    </row>
    <row r="25" spans="5:6" ht="12.75">
      <c r="E25" t="s">
        <v>16</v>
      </c>
      <c r="F25" t="s">
        <v>17</v>
      </c>
    </row>
    <row r="26" spans="5:6" ht="12.75">
      <c r="E26" t="s">
        <v>20</v>
      </c>
      <c r="F26" t="s">
        <v>21</v>
      </c>
    </row>
    <row r="27" spans="5:6" ht="12.75">
      <c r="E27" s="3">
        <f>E23/E4*100</f>
        <v>80.60000000000001</v>
      </c>
      <c r="F27" s="3">
        <f>F23/F4*100</f>
        <v>71.82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1" sqref="I1"/>
    </sheetView>
  </sheetViews>
  <sheetFormatPr defaultColWidth="12.57421875" defaultRowHeight="12.75"/>
  <cols>
    <col min="1" max="3" width="11.57421875" style="0" customWidth="1"/>
    <col min="4" max="4" width="10.421875" style="0" customWidth="1"/>
    <col min="5" max="5" width="13.421875" style="0" customWidth="1"/>
    <col min="6" max="16384" width="11.57421875" style="0" customWidth="1"/>
  </cols>
  <sheetData>
    <row r="1" spans="1:9" ht="12.75">
      <c r="A1" s="1" t="s">
        <v>0</v>
      </c>
      <c r="H1" s="2" t="s">
        <v>1</v>
      </c>
      <c r="I1" t="s">
        <v>2</v>
      </c>
    </row>
    <row r="2" spans="5:8" ht="12.75">
      <c r="E2" t="s">
        <v>3</v>
      </c>
      <c r="F2" t="s">
        <v>4</v>
      </c>
      <c r="H2" s="3" t="s">
        <v>5</v>
      </c>
    </row>
    <row r="3" spans="1:6" ht="12.75">
      <c r="A3" t="s">
        <v>6</v>
      </c>
      <c r="B3" t="s">
        <v>7</v>
      </c>
      <c r="C3" t="s">
        <v>8</v>
      </c>
      <c r="E3" t="s">
        <v>9</v>
      </c>
      <c r="F3" t="s">
        <v>10</v>
      </c>
    </row>
    <row r="4" spans="1:6" ht="12.75">
      <c r="A4" s="2">
        <v>50</v>
      </c>
      <c r="B4" s="2">
        <v>1</v>
      </c>
      <c r="C4" s="2">
        <v>1206</v>
      </c>
      <c r="E4" s="3">
        <f>A4*B4</f>
        <v>50</v>
      </c>
      <c r="F4" s="3">
        <f>A4^2*B4/2</f>
        <v>1250</v>
      </c>
    </row>
    <row r="7" spans="5:6" ht="12.75">
      <c r="E7" t="s">
        <v>11</v>
      </c>
      <c r="F7" t="s">
        <v>11</v>
      </c>
    </row>
    <row r="8" spans="1:6" ht="12.75">
      <c r="A8" t="s">
        <v>12</v>
      </c>
      <c r="B8" t="s">
        <v>13</v>
      </c>
      <c r="C8" t="s">
        <v>7</v>
      </c>
      <c r="E8" t="s">
        <v>14</v>
      </c>
      <c r="F8" t="s">
        <v>15</v>
      </c>
    </row>
    <row r="9" spans="1:6" ht="12.75">
      <c r="A9">
        <v>0</v>
      </c>
      <c r="B9" s="2">
        <v>100</v>
      </c>
      <c r="C9" s="4">
        <f>$B$4*B9/100</f>
        <v>1</v>
      </c>
      <c r="E9">
        <v>0</v>
      </c>
      <c r="F9">
        <v>0</v>
      </c>
    </row>
    <row r="10" spans="1:6" ht="12.75">
      <c r="A10" s="4">
        <f>A9+10</f>
        <v>10</v>
      </c>
      <c r="B10" s="2">
        <v>100</v>
      </c>
      <c r="C10" s="4">
        <f>$B$4*B10/100</f>
        <v>1</v>
      </c>
      <c r="E10" s="4">
        <f>C10*($A$4*A10/100-$A$4*A9/100)</f>
        <v>5</v>
      </c>
      <c r="F10" s="4">
        <f>C10/2*(($A$4*A10/100)^2-($A$4*A9/100)^2)</f>
        <v>12.5</v>
      </c>
    </row>
    <row r="11" spans="1:6" ht="12.75">
      <c r="A11" s="4">
        <f>A10+10</f>
        <v>20</v>
      </c>
      <c r="B11" s="2">
        <v>95</v>
      </c>
      <c r="C11" s="4">
        <f>$B$4*B11/100</f>
        <v>0.95</v>
      </c>
      <c r="E11" s="4">
        <f>C11*($A$4*A11/100-$A$4*A10/100)</f>
        <v>4.75</v>
      </c>
      <c r="F11" s="4">
        <f>C11/2*(($A$4*A11/100)^2-($A$4*A10/100)^2)</f>
        <v>35.625</v>
      </c>
    </row>
    <row r="12" spans="1:6" ht="12.75">
      <c r="A12" s="4">
        <f>A11+10</f>
        <v>30</v>
      </c>
      <c r="B12" s="2">
        <v>90</v>
      </c>
      <c r="C12" s="4">
        <f>$B$4*B12/100</f>
        <v>0.9</v>
      </c>
      <c r="E12" s="4">
        <f>C12*($A$4*A12/100-$A$4*A11/100)</f>
        <v>4.5</v>
      </c>
      <c r="F12" s="4">
        <f>C12/2*(($A$4*A12/100)^2-($A$4*A11/100)^2)</f>
        <v>56.25</v>
      </c>
    </row>
    <row r="13" spans="1:6" ht="12.75">
      <c r="A13" s="4">
        <f>A12+10</f>
        <v>40</v>
      </c>
      <c r="B13" s="2">
        <v>80</v>
      </c>
      <c r="C13" s="4">
        <f>$B$4*B13/100</f>
        <v>0.8</v>
      </c>
      <c r="E13" s="4">
        <f>C13*($A$4*A13/100-$A$4*A12/100)</f>
        <v>4</v>
      </c>
      <c r="F13" s="4">
        <f>C13/2*(($A$4*A13/100)^2-($A$4*A12/100)^2)</f>
        <v>70</v>
      </c>
    </row>
    <row r="14" spans="1:6" ht="12.75">
      <c r="A14" s="4">
        <f>A13+10</f>
        <v>50</v>
      </c>
      <c r="B14" s="2">
        <v>70</v>
      </c>
      <c r="C14" s="4">
        <f>$B$4*B14/100</f>
        <v>0.7</v>
      </c>
      <c r="E14" s="4">
        <f>C14*($A$4*A14/100-$A$4*A13/100)</f>
        <v>3.5</v>
      </c>
      <c r="F14" s="4">
        <f>C14/2*(($A$4*A14/100)^2-($A$4*A13/100)^2)</f>
        <v>78.75</v>
      </c>
    </row>
    <row r="15" spans="1:6" ht="12.75">
      <c r="A15" s="4">
        <f>A14+10</f>
        <v>60</v>
      </c>
      <c r="B15" s="2">
        <v>60</v>
      </c>
      <c r="C15" s="4">
        <f>$B$4*B15/100</f>
        <v>0.6</v>
      </c>
      <c r="E15" s="4">
        <f>C15*($A$4*A15/100-$A$4*A14/100)</f>
        <v>3</v>
      </c>
      <c r="F15" s="4">
        <f>C15/2*(($A$4*A15/100)^2-($A$4*A14/100)^2)</f>
        <v>82.5</v>
      </c>
    </row>
    <row r="16" spans="1:6" ht="12.75">
      <c r="A16" s="4">
        <f>A15+10</f>
        <v>70</v>
      </c>
      <c r="B16" s="2">
        <v>50</v>
      </c>
      <c r="C16" s="4">
        <f>$B$4*B16/100</f>
        <v>0.5</v>
      </c>
      <c r="E16" s="4">
        <f>C16*($A$4*A16/100-$A$4*A15/100)</f>
        <v>2.5</v>
      </c>
      <c r="F16" s="4">
        <f>C16/2*(($A$4*A16/100)^2-($A$4*A15/100)^2)</f>
        <v>81.25</v>
      </c>
    </row>
    <row r="17" spans="1:6" ht="12.75">
      <c r="A17" s="4">
        <f>A16+10</f>
        <v>80</v>
      </c>
      <c r="B17" s="2">
        <v>43</v>
      </c>
      <c r="C17" s="4">
        <f>$B$4*B17/100</f>
        <v>0.43</v>
      </c>
      <c r="E17" s="4">
        <f>C17*($A$4*A17/100-$A$4*A16/100)</f>
        <v>2.15</v>
      </c>
      <c r="F17" s="4">
        <f>C17/2*(($A$4*A17/100)^2-($A$4*A16/100)^2)</f>
        <v>80.625</v>
      </c>
    </row>
    <row r="18" spans="1:6" ht="12.75">
      <c r="A18" s="4">
        <f>A17+10</f>
        <v>90</v>
      </c>
      <c r="B18" s="2">
        <v>38</v>
      </c>
      <c r="C18" s="4">
        <f>$B$4*B18/100</f>
        <v>0.38</v>
      </c>
      <c r="E18" s="4">
        <f>C18*($A$4*A18/100-$A$4*A17/100)</f>
        <v>1.9</v>
      </c>
      <c r="F18" s="4">
        <f>C18/2*(($A$4*A18/100)^2-($A$4*A17/100)^2)</f>
        <v>80.75</v>
      </c>
    </row>
    <row r="19" spans="1:6" ht="12.75">
      <c r="A19" s="4">
        <f>A18+10</f>
        <v>100</v>
      </c>
      <c r="B19" s="2">
        <v>34</v>
      </c>
      <c r="C19" s="4">
        <f>$B$4*B19/100</f>
        <v>0.34</v>
      </c>
      <c r="E19" s="4">
        <f>C19*($A$4*A19/100-$A$4*A18/100)</f>
        <v>1.7000000000000002</v>
      </c>
      <c r="F19" s="4">
        <f>C19/2*(($A$4*A19/100)^2-($A$4*A18/100)^2)</f>
        <v>80.75</v>
      </c>
    </row>
    <row r="21" spans="5:6" ht="12.75">
      <c r="E21" t="s">
        <v>16</v>
      </c>
      <c r="F21" t="s">
        <v>17</v>
      </c>
    </row>
    <row r="22" spans="5:6" ht="12.75">
      <c r="E22" t="s">
        <v>18</v>
      </c>
      <c r="F22" t="s">
        <v>19</v>
      </c>
    </row>
    <row r="23" spans="5:6" ht="12.75">
      <c r="E23" s="3">
        <f>SUM(E9:E19)</f>
        <v>33</v>
      </c>
      <c r="F23" s="3">
        <f>SUM(F9:F19)</f>
        <v>659</v>
      </c>
    </row>
    <row r="25" spans="5:6" ht="12.75">
      <c r="E25" t="s">
        <v>16</v>
      </c>
      <c r="F25" t="s">
        <v>17</v>
      </c>
    </row>
    <row r="26" spans="5:6" ht="12.75">
      <c r="E26" t="s">
        <v>20</v>
      </c>
      <c r="F26" t="s">
        <v>21</v>
      </c>
    </row>
    <row r="27" spans="5:6" ht="12.75">
      <c r="E27" s="3">
        <f>E23/E4*100</f>
        <v>66</v>
      </c>
      <c r="F27" s="3">
        <f>F23/F4*100</f>
        <v>52.72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J3" sqref="J3"/>
    </sheetView>
  </sheetViews>
  <sheetFormatPr defaultColWidth="12.57421875" defaultRowHeight="12.75"/>
  <cols>
    <col min="1" max="3" width="11.57421875" style="0" customWidth="1"/>
    <col min="4" max="4" width="9.8515625" style="0" customWidth="1"/>
    <col min="5" max="5" width="13.28125" style="0" customWidth="1"/>
    <col min="6" max="6" width="12.421875" style="0" customWidth="1"/>
    <col min="7" max="16384" width="11.57421875" style="0" customWidth="1"/>
  </cols>
  <sheetData>
    <row r="1" spans="1:9" ht="12.75">
      <c r="A1" s="1" t="s">
        <v>0</v>
      </c>
      <c r="H1" s="2" t="s">
        <v>1</v>
      </c>
      <c r="I1" t="s">
        <v>2</v>
      </c>
    </row>
    <row r="2" spans="5:8" ht="12.75">
      <c r="E2" t="s">
        <v>3</v>
      </c>
      <c r="F2" t="s">
        <v>4</v>
      </c>
      <c r="H2" s="3" t="s">
        <v>5</v>
      </c>
    </row>
    <row r="3" spans="1:6" ht="12.75">
      <c r="A3" t="s">
        <v>6</v>
      </c>
      <c r="B3" t="s">
        <v>7</v>
      </c>
      <c r="C3" t="s">
        <v>8</v>
      </c>
      <c r="E3" t="s">
        <v>9</v>
      </c>
      <c r="F3" t="s">
        <v>10</v>
      </c>
    </row>
    <row r="4" spans="1:6" ht="12.75">
      <c r="A4" s="2">
        <v>50</v>
      </c>
      <c r="B4" s="2">
        <v>4.7</v>
      </c>
      <c r="C4" s="2">
        <v>1210</v>
      </c>
      <c r="E4" s="3">
        <f>A4*B4</f>
        <v>235</v>
      </c>
      <c r="F4" s="3">
        <f>A4^2*B4/2</f>
        <v>5875</v>
      </c>
    </row>
    <row r="7" spans="5:6" ht="12.75">
      <c r="E7" t="s">
        <v>11</v>
      </c>
      <c r="F7" t="s">
        <v>11</v>
      </c>
    </row>
    <row r="8" spans="1:6" ht="12.75">
      <c r="A8" t="s">
        <v>12</v>
      </c>
      <c r="B8" t="s">
        <v>13</v>
      </c>
      <c r="C8" t="s">
        <v>7</v>
      </c>
      <c r="E8" t="s">
        <v>14</v>
      </c>
      <c r="F8" t="s">
        <v>15</v>
      </c>
    </row>
    <row r="9" spans="1:6" ht="12.75">
      <c r="A9">
        <v>0</v>
      </c>
      <c r="B9" s="2">
        <v>100</v>
      </c>
      <c r="C9" s="4">
        <f>$B$4*B9/100</f>
        <v>4.7</v>
      </c>
      <c r="E9">
        <v>0</v>
      </c>
      <c r="F9">
        <v>0</v>
      </c>
    </row>
    <row r="10" spans="1:6" ht="12.75">
      <c r="A10" s="4">
        <f>A9+10</f>
        <v>10</v>
      </c>
      <c r="B10" s="2">
        <v>100</v>
      </c>
      <c r="C10" s="4">
        <f>$B$4*B10/100</f>
        <v>4.7</v>
      </c>
      <c r="E10" s="4">
        <f>C10*($A$4*A10/100-$A$4*A9/100)</f>
        <v>23.5</v>
      </c>
      <c r="F10" s="4">
        <f>C10/2*(($A$4*A10/100)^2-($A$4*A9/100)^2)</f>
        <v>58.75</v>
      </c>
    </row>
    <row r="11" spans="1:6" ht="12.75">
      <c r="A11" s="4">
        <f>A10+10</f>
        <v>20</v>
      </c>
      <c r="B11" s="2">
        <v>95</v>
      </c>
      <c r="C11" s="4">
        <f>$B$4*B11/100</f>
        <v>4.465</v>
      </c>
      <c r="E11" s="4">
        <f>C11*($A$4*A11/100-$A$4*A10/100)</f>
        <v>22.325</v>
      </c>
      <c r="F11" s="4">
        <f>C11/2*(($A$4*A11/100)^2-($A$4*A10/100)^2)</f>
        <v>167.4375</v>
      </c>
    </row>
    <row r="12" spans="1:6" ht="12.75">
      <c r="A12" s="4">
        <f>A11+10</f>
        <v>30</v>
      </c>
      <c r="B12" s="2">
        <v>90</v>
      </c>
      <c r="C12" s="4">
        <f>$B$4*B12/100</f>
        <v>4.23</v>
      </c>
      <c r="E12" s="4">
        <f>C12*($A$4*A12/100-$A$4*A11/100)</f>
        <v>21.150000000000002</v>
      </c>
      <c r="F12" s="4">
        <f>C12/2*(($A$4*A12/100)^2-($A$4*A11/100)^2)</f>
        <v>264.375</v>
      </c>
    </row>
    <row r="13" spans="1:6" ht="12.75">
      <c r="A13" s="4">
        <f>A12+10</f>
        <v>40</v>
      </c>
      <c r="B13" s="2">
        <v>80</v>
      </c>
      <c r="C13" s="4">
        <f>$B$4*B13/100</f>
        <v>3.76</v>
      </c>
      <c r="E13" s="4">
        <f>C13*($A$4*A13/100-$A$4*A12/100)</f>
        <v>18.799999999999997</v>
      </c>
      <c r="F13" s="4">
        <f>C13/2*(($A$4*A13/100)^2-($A$4*A12/100)^2)</f>
        <v>329</v>
      </c>
    </row>
    <row r="14" spans="1:6" ht="12.75">
      <c r="A14" s="4">
        <f>A13+10</f>
        <v>50</v>
      </c>
      <c r="B14" s="2">
        <v>71</v>
      </c>
      <c r="C14" s="4">
        <f>$B$4*B14/100</f>
        <v>3.3369999999999997</v>
      </c>
      <c r="E14" s="4">
        <f>C14*($A$4*A14/100-$A$4*A13/100)</f>
        <v>16.685</v>
      </c>
      <c r="F14" s="4">
        <f>C14/2*(($A$4*A14/100)^2-($A$4*A13/100)^2)</f>
        <v>375.41249999999997</v>
      </c>
    </row>
    <row r="15" spans="1:6" ht="12.75">
      <c r="A15" s="4">
        <f>A14+10</f>
        <v>60</v>
      </c>
      <c r="B15" s="2">
        <v>60</v>
      </c>
      <c r="C15" s="4">
        <f>$B$4*B15/100</f>
        <v>2.82</v>
      </c>
      <c r="E15" s="4">
        <f>C15*($A$4*A15/100-$A$4*A14/100)</f>
        <v>14.1</v>
      </c>
      <c r="F15" s="4">
        <f>C15/2*(($A$4*A15/100)^2-($A$4*A14/100)^2)</f>
        <v>387.75</v>
      </c>
    </row>
    <row r="16" spans="1:6" ht="12.75">
      <c r="A16" s="4">
        <f>A15+10</f>
        <v>70</v>
      </c>
      <c r="B16" s="2">
        <v>52</v>
      </c>
      <c r="C16" s="4">
        <f>$B$4*B16/100</f>
        <v>2.444</v>
      </c>
      <c r="E16" s="4">
        <f>C16*($A$4*A16/100-$A$4*A15/100)</f>
        <v>12.219999999999999</v>
      </c>
      <c r="F16" s="4">
        <f>C16/2*(($A$4*A16/100)^2-($A$4*A15/100)^2)</f>
        <v>397.15</v>
      </c>
    </row>
    <row r="17" spans="1:6" ht="12.75">
      <c r="A17" s="4">
        <f>A16+10</f>
        <v>80</v>
      </c>
      <c r="B17" s="2">
        <v>46</v>
      </c>
      <c r="C17" s="4">
        <f>$B$4*B17/100</f>
        <v>2.1620000000000004</v>
      </c>
      <c r="E17" s="4">
        <f>C17*($A$4*A17/100-$A$4*A16/100)</f>
        <v>10.810000000000002</v>
      </c>
      <c r="F17" s="4">
        <f>C17/2*(($A$4*A17/100)^2-($A$4*A16/100)^2)</f>
        <v>405.37500000000006</v>
      </c>
    </row>
    <row r="18" spans="1:6" ht="12.75">
      <c r="A18" s="4">
        <f>A17+10</f>
        <v>90</v>
      </c>
      <c r="B18" s="2">
        <v>40</v>
      </c>
      <c r="C18" s="4">
        <f>$B$4*B18/100</f>
        <v>1.88</v>
      </c>
      <c r="E18" s="4">
        <f>C18*($A$4*A18/100-$A$4*A17/100)</f>
        <v>9.399999999999999</v>
      </c>
      <c r="F18" s="4">
        <f>C18/2*(($A$4*A18/100)^2-($A$4*A17/100)^2)</f>
        <v>399.5</v>
      </c>
    </row>
    <row r="19" spans="1:6" ht="12.75">
      <c r="A19" s="4">
        <f>A18+10</f>
        <v>100</v>
      </c>
      <c r="B19" s="2">
        <v>35</v>
      </c>
      <c r="C19" s="4">
        <f>$B$4*B19/100</f>
        <v>1.645</v>
      </c>
      <c r="E19" s="4">
        <f>C19*($A$4*A19/100-$A$4*A18/100)</f>
        <v>8.225</v>
      </c>
      <c r="F19" s="4">
        <f>C19/2*(($A$4*A19/100)^2-($A$4*A18/100)^2)</f>
        <v>390.6875</v>
      </c>
    </row>
    <row r="21" spans="5:6" ht="12.75">
      <c r="E21" t="s">
        <v>16</v>
      </c>
      <c r="F21" t="s">
        <v>17</v>
      </c>
    </row>
    <row r="22" spans="5:6" ht="12.75">
      <c r="E22" t="s">
        <v>18</v>
      </c>
      <c r="F22" t="s">
        <v>19</v>
      </c>
    </row>
    <row r="23" spans="5:6" ht="12.75">
      <c r="E23" s="3">
        <f>SUM(E9:E19)</f>
        <v>157.21499999999997</v>
      </c>
      <c r="F23" s="3">
        <f>SUM(F9:F19)</f>
        <v>3175.4375</v>
      </c>
    </row>
    <row r="25" spans="5:6" ht="12.75">
      <c r="E25" t="s">
        <v>16</v>
      </c>
      <c r="F25" t="s">
        <v>17</v>
      </c>
    </row>
    <row r="26" spans="5:6" ht="12.75">
      <c r="E26" t="s">
        <v>20</v>
      </c>
      <c r="F26" t="s">
        <v>21</v>
      </c>
    </row>
    <row r="27" spans="5:6" ht="12.75">
      <c r="E27" s="3">
        <f>E23/E4*100</f>
        <v>66.89999999999999</v>
      </c>
      <c r="F27" s="3">
        <f>F23/F4*100</f>
        <v>54.05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2009-04-16T10:32:48Z</dcterms:created>
  <dcterms:modified xsi:type="dcterms:W3CDTF">2014-12-29T12:11:10Z</dcterms:modified>
  <cp:category/>
  <cp:version/>
  <cp:contentType/>
  <cp:contentStatus/>
  <cp:revision>4</cp:revision>
</cp:coreProperties>
</file>